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Salario mínimo 201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<sst xmlns="http://schemas.openxmlformats.org/spreadsheetml/2006/main" count="35" uniqueCount="31">
  <si>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Salario Mínimo 2011</t>
  </si>
  <si>
    <t>Salario</t>
  </si>
  <si>
    <t>Salario mínimo básico</t>
  </si>
  <si>
    <t>Auxilio de transporte</t>
  </si>
  <si>
    <t>Salario mensual</t>
  </si>
  <si>
    <t>Prestaciones sociales</t>
  </si>
  <si>
    <t>%</t>
  </si>
  <si>
    <t>Prima de servicios</t>
  </si>
  <si>
    <t>Cesantías</t>
  </si>
  <si>
    <t>Intereses de cesantías</t>
  </si>
  <si>
    <t>Vacaciones</t>
  </si>
  <si>
    <t>Prestaciones</t>
  </si>
  <si>
    <t>Aportes seguridad social</t>
  </si>
  <si>
    <t>Salud</t>
  </si>
  <si>
    <t>Pensión</t>
  </si>
  <si>
    <t>Riesgos profesionales</t>
  </si>
  <si>
    <t>Entre 0,5% y 8,7%</t>
  </si>
  <si>
    <t>Parafiscales</t>
  </si>
  <si>
    <t>Dotaciones</t>
  </si>
  <si>
    <t xml:space="preserve">Calzado y vestido 3 juegos anuales (pago en especie) </t>
  </si>
  <si>
    <t>(+)salario mensual</t>
  </si>
  <si>
    <t>(+) prestaciones sociales</t>
  </si>
  <si>
    <t>(+)seguridad social</t>
  </si>
  <si>
    <t>(+)parafiscales</t>
  </si>
  <si>
    <t>(+)dotaciones</t>
  </si>
  <si>
    <t>Costo empleador</t>
  </si>
  <si>
    <t>(-) Salud</t>
  </si>
  <si>
    <t>(-) Pensión</t>
  </si>
  <si>
    <t>Total pagado</t>
  </si>
  <si>
    <t>Sena, ICBF y Caja de Compensación</t>
  </si>
  <si>
    <t xml:space="preserve">*El porcentaje de los aportes se mantiene igual respecto a los de 2010. 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</si>
</sst>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%"/>
    <numFmt numFmtId="173" formatCode="0.0%"/>
    <numFmt numFmtId="174" formatCode="_ * #,##0.0_ ;_ * \-#,##0.0_ ;_ * &quot;-&quot;??_ ;_ @_ "/>
    <numFmt numFmtId="175" formatCode="_ * #,##0_ ;_ * \-#,##0_ ;_ * &quot;-&quot;??_ ;_ @_ "/>
    <numFmt numFmtId="176" formatCode="_ * #,##0.0000_ ;_ * \-#,##0.0000_ ;_ * &quot;-&quot;??_ ;_ @_ "/>
    <numFmt numFmtId="177" formatCode="0.0000%"/>
    <numFmt numFmtId="178" formatCode="_(&quot;$&quot;\ * #,##0.0_);_(&quot;$&quot;\ * \(#,##0.0\);_(&quot;$&quot;\ * &quot;-&quot;??_);_(@_)"/>
    <numFmt numFmtId="179" formatCode="_(&quot;$&quot;\ * #,##0_);_(&quot;$&quot;\ * \(#,##0\);_(&quot;$&quot;\ 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175" fontId="20" fillId="24" borderId="0" xfId="48" applyNumberFormat="1" applyFont="1" applyFill="1" applyAlignment="1">
      <alignment/>
    </xf>
    <xf numFmtId="43" fontId="20" fillId="24" borderId="0" xfId="48" applyFont="1" applyFill="1" applyAlignment="1">
      <alignment/>
    </xf>
    <xf numFmtId="0" fontId="21" fillId="24" borderId="0" xfId="0" applyFont="1" applyFill="1" applyAlignment="1">
      <alignment/>
    </xf>
    <xf numFmtId="43" fontId="21" fillId="24" borderId="0" xfId="48" applyFont="1" applyFill="1" applyAlignment="1">
      <alignment/>
    </xf>
    <xf numFmtId="175" fontId="21" fillId="24" borderId="0" xfId="48" applyNumberFormat="1" applyFont="1" applyFill="1" applyBorder="1" applyAlignment="1">
      <alignment horizontal="center"/>
    </xf>
    <xf numFmtId="43" fontId="20" fillId="24" borderId="0" xfId="48" applyFont="1" applyFill="1" applyBorder="1" applyAlignment="1">
      <alignment/>
    </xf>
    <xf numFmtId="173" fontId="20" fillId="24" borderId="0" xfId="54" applyNumberFormat="1" applyFont="1" applyFill="1" applyBorder="1" applyAlignment="1">
      <alignment/>
    </xf>
    <xf numFmtId="173" fontId="21" fillId="24" borderId="0" xfId="54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175" fontId="20" fillId="24" borderId="0" xfId="48" applyNumberFormat="1" applyFont="1" applyFill="1" applyBorder="1" applyAlignment="1">
      <alignment/>
    </xf>
    <xf numFmtId="173" fontId="20" fillId="24" borderId="0" xfId="54" applyNumberFormat="1" applyFont="1" applyFill="1" applyBorder="1" applyAlignment="1">
      <alignment horizontal="right"/>
    </xf>
    <xf numFmtId="175" fontId="20" fillId="24" borderId="0" xfId="0" applyNumberFormat="1" applyFont="1" applyFill="1" applyAlignment="1">
      <alignment/>
    </xf>
    <xf numFmtId="173" fontId="21" fillId="24" borderId="0" xfId="54" applyNumberFormat="1" applyFont="1" applyFill="1" applyBorder="1" applyAlignment="1">
      <alignment horizontal="right"/>
    </xf>
    <xf numFmtId="0" fontId="21" fillId="24" borderId="0" xfId="0" applyFont="1" applyFill="1" applyBorder="1" applyAlignment="1">
      <alignment/>
    </xf>
    <xf numFmtId="175" fontId="21" fillId="24" borderId="0" xfId="48" applyNumberFormat="1" applyFont="1" applyFill="1" applyBorder="1" applyAlignment="1">
      <alignment/>
    </xf>
    <xf numFmtId="173" fontId="22" fillId="24" borderId="0" xfId="54" applyNumberFormat="1" applyFont="1" applyFill="1" applyBorder="1" applyAlignment="1">
      <alignment vertical="center"/>
    </xf>
    <xf numFmtId="175" fontId="23" fillId="24" borderId="0" xfId="48" applyNumberFormat="1" applyFont="1" applyFill="1" applyBorder="1" applyAlignment="1">
      <alignment vertical="center"/>
    </xf>
    <xf numFmtId="0" fontId="21" fillId="16" borderId="10" xfId="0" applyFont="1" applyFill="1" applyBorder="1" applyAlignment="1">
      <alignment/>
    </xf>
    <xf numFmtId="0" fontId="20" fillId="16" borderId="11" xfId="0" applyFont="1" applyFill="1" applyBorder="1" applyAlignment="1">
      <alignment/>
    </xf>
    <xf numFmtId="0" fontId="21" fillId="16" borderId="12" xfId="0" applyFont="1" applyFill="1" applyBorder="1" applyAlignment="1">
      <alignment/>
    </xf>
    <xf numFmtId="179" fontId="20" fillId="16" borderId="0" xfId="50" applyNumberFormat="1" applyFont="1" applyFill="1" applyBorder="1" applyAlignment="1">
      <alignment/>
    </xf>
    <xf numFmtId="179" fontId="20" fillId="16" borderId="13" xfId="50" applyNumberFormat="1" applyFont="1" applyFill="1" applyBorder="1" applyAlignment="1">
      <alignment/>
    </xf>
    <xf numFmtId="179" fontId="21" fillId="16" borderId="14" xfId="50" applyNumberFormat="1" applyFont="1" applyFill="1" applyBorder="1" applyAlignment="1">
      <alignment/>
    </xf>
    <xf numFmtId="179" fontId="21" fillId="16" borderId="15" xfId="50" applyNumberFormat="1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175" fontId="21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center"/>
    </xf>
    <xf numFmtId="175" fontId="21" fillId="16" borderId="16" xfId="48" applyNumberFormat="1" applyFont="1" applyFill="1" applyBorder="1" applyAlignment="1">
      <alignment horizontal="center"/>
    </xf>
    <xf numFmtId="175" fontId="21" fillId="16" borderId="17" xfId="48" applyNumberFormat="1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center"/>
    </xf>
    <xf numFmtId="10" fontId="22" fillId="16" borderId="0" xfId="54" applyNumberFormat="1" applyFont="1" applyFill="1" applyBorder="1" applyAlignment="1">
      <alignment horizontal="center" vertical="center"/>
    </xf>
    <xf numFmtId="179" fontId="20" fillId="16" borderId="0" xfId="50" applyNumberFormat="1" applyFont="1" applyFill="1" applyBorder="1" applyAlignment="1">
      <alignment horizontal="center"/>
    </xf>
    <xf numFmtId="179" fontId="20" fillId="16" borderId="13" xfId="50" applyNumberFormat="1" applyFont="1" applyFill="1" applyBorder="1" applyAlignment="1">
      <alignment horizontal="center"/>
    </xf>
    <xf numFmtId="10" fontId="20" fillId="16" borderId="0" xfId="54" applyNumberFormat="1" applyFont="1" applyFill="1" applyBorder="1" applyAlignment="1">
      <alignment horizontal="center"/>
    </xf>
    <xf numFmtId="10" fontId="21" fillId="16" borderId="14" xfId="54" applyNumberFormat="1" applyFont="1" applyFill="1" applyBorder="1" applyAlignment="1">
      <alignment horizontal="center"/>
    </xf>
    <xf numFmtId="10" fontId="21" fillId="16" borderId="16" xfId="54" applyNumberFormat="1" applyFont="1" applyFill="1" applyBorder="1" applyAlignment="1">
      <alignment horizontal="center"/>
    </xf>
    <xf numFmtId="0" fontId="20" fillId="16" borderId="12" xfId="0" applyFont="1" applyFill="1" applyBorder="1" applyAlignment="1">
      <alignment/>
    </xf>
    <xf numFmtId="0" fontId="20" fillId="16" borderId="16" xfId="0" applyFont="1" applyFill="1" applyBorder="1" applyAlignment="1">
      <alignment horizontal="center"/>
    </xf>
    <xf numFmtId="0" fontId="22" fillId="16" borderId="0" xfId="0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/>
    </xf>
    <xf numFmtId="179" fontId="21" fillId="16" borderId="14" xfId="50" applyNumberFormat="1" applyFont="1" applyFill="1" applyBorder="1" applyAlignment="1">
      <alignment horizontal="center"/>
    </xf>
    <xf numFmtId="179" fontId="21" fillId="16" borderId="15" xfId="5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175" fontId="21" fillId="25" borderId="16" xfId="48" applyNumberFormat="1" applyFont="1" applyFill="1" applyBorder="1" applyAlignment="1">
      <alignment/>
    </xf>
    <xf numFmtId="175" fontId="21" fillId="25" borderId="17" xfId="48" applyNumberFormat="1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G27" sqref="G27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3" width="17.00390625" style="1" customWidth="1"/>
    <col min="4" max="4" width="18.00390625" style="1" customWidth="1"/>
    <col min="5" max="5" width="18.00390625" style="2" customWidth="1"/>
    <col min="6" max="6" width="20.7109375" style="1" customWidth="1"/>
    <col min="7" max="7" width="14.28125" style="1" bestFit="1" customWidth="1"/>
    <col min="8" max="8" width="11.421875" style="1" customWidth="1"/>
    <col min="9" max="9" width="14.28125" style="3" bestFit="1" customWidth="1"/>
    <col min="10" max="16384" width="11.421875" style="1" customWidth="1"/>
  </cols>
  <sheetData>
    <row r="1" ht="15.75" thickBot="1"/>
    <row r="2" spans="2:9" s="4" customFormat="1" ht="29.25" customHeight="1" thickBot="1">
      <c r="B2" s="50" t="s">
        <v>0</v>
      </c>
      <c r="C2" s="51"/>
      <c r="D2" s="51"/>
      <c r="E2" s="52"/>
      <c r="F2" s="26"/>
      <c r="I2" s="5"/>
    </row>
    <row r="3" spans="2:6" ht="15">
      <c r="B3" s="19" t="s">
        <v>1</v>
      </c>
      <c r="C3" s="29"/>
      <c r="D3" s="30">
        <v>2010</v>
      </c>
      <c r="E3" s="31">
        <v>2011</v>
      </c>
      <c r="F3" s="6"/>
    </row>
    <row r="4" spans="2:6" ht="15">
      <c r="B4" s="20" t="s">
        <v>2</v>
      </c>
      <c r="C4" s="32"/>
      <c r="D4" s="22">
        <v>515000</v>
      </c>
      <c r="E4" s="23">
        <v>535600</v>
      </c>
      <c r="F4" s="7"/>
    </row>
    <row r="5" spans="2:6" ht="15">
      <c r="B5" s="20" t="s">
        <v>3</v>
      </c>
      <c r="C5" s="32"/>
      <c r="D5" s="22">
        <v>61500</v>
      </c>
      <c r="E5" s="23">
        <v>63600</v>
      </c>
      <c r="F5" s="8"/>
    </row>
    <row r="6" spans="2:6" ht="15.75" thickBot="1">
      <c r="B6" s="21" t="s">
        <v>4</v>
      </c>
      <c r="C6" s="33"/>
      <c r="D6" s="24">
        <f>+D4+D5</f>
        <v>576500</v>
      </c>
      <c r="E6" s="25">
        <f>+E4+E5</f>
        <v>599200</v>
      </c>
      <c r="F6" s="9"/>
    </row>
    <row r="7" spans="2:5" ht="15.75" thickBot="1">
      <c r="B7" s="10"/>
      <c r="C7" s="28"/>
      <c r="D7" s="10"/>
      <c r="E7" s="11"/>
    </row>
    <row r="8" spans="2:6" ht="15">
      <c r="B8" s="19" t="s">
        <v>5</v>
      </c>
      <c r="C8" s="29" t="s">
        <v>6</v>
      </c>
      <c r="D8" s="30">
        <v>2010</v>
      </c>
      <c r="E8" s="31">
        <v>2011</v>
      </c>
      <c r="F8" s="6"/>
    </row>
    <row r="9" spans="2:6" ht="15">
      <c r="B9" s="20" t="s">
        <v>7</v>
      </c>
      <c r="C9" s="34">
        <f>1/12</f>
        <v>0.08333333333333333</v>
      </c>
      <c r="D9" s="35">
        <f>+D6*$C$9</f>
        <v>48041.666666666664</v>
      </c>
      <c r="E9" s="36">
        <f>+E6*$C$9</f>
        <v>49933.33333333333</v>
      </c>
      <c r="F9" s="12"/>
    </row>
    <row r="10" spans="2:7" ht="15">
      <c r="B10" s="20" t="s">
        <v>8</v>
      </c>
      <c r="C10" s="34">
        <f>1/12</f>
        <v>0.08333333333333333</v>
      </c>
      <c r="D10" s="35">
        <f>+D6*$C$10</f>
        <v>48041.666666666664</v>
      </c>
      <c r="E10" s="36">
        <f>+E6*$C$10</f>
        <v>49933.33333333333</v>
      </c>
      <c r="F10" s="12"/>
      <c r="G10" s="3"/>
    </row>
    <row r="11" spans="2:8" ht="15">
      <c r="B11" s="20" t="s">
        <v>9</v>
      </c>
      <c r="C11" s="37">
        <v>0.01</v>
      </c>
      <c r="D11" s="35">
        <f>+D6*C11</f>
        <v>5765</v>
      </c>
      <c r="E11" s="36">
        <f>+E6*C11</f>
        <v>5992</v>
      </c>
      <c r="F11" s="12"/>
      <c r="H11" s="3"/>
    </row>
    <row r="12" spans="2:8" ht="15">
      <c r="B12" s="20" t="s">
        <v>10</v>
      </c>
      <c r="C12" s="34">
        <f>1/24</f>
        <v>0.041666666666666664</v>
      </c>
      <c r="D12" s="35">
        <f>+D4*$C$12</f>
        <v>21458.333333333332</v>
      </c>
      <c r="E12" s="36">
        <f>+E4*$C$12</f>
        <v>22316.666666666664</v>
      </c>
      <c r="F12" s="12"/>
      <c r="H12" s="13"/>
    </row>
    <row r="13" spans="2:6" ht="15.75" thickBot="1">
      <c r="B13" s="21" t="s">
        <v>11</v>
      </c>
      <c r="C13" s="38"/>
      <c r="D13" s="24">
        <f>+D9+D10+D11+D12</f>
        <v>123306.66666666666</v>
      </c>
      <c r="E13" s="25">
        <f>+E9+E10+E11+E12</f>
        <v>128175.33333333331</v>
      </c>
      <c r="F13" s="14"/>
    </row>
    <row r="14" spans="2:6" ht="15.75" thickBot="1">
      <c r="B14" s="15"/>
      <c r="C14" s="26"/>
      <c r="D14" s="16"/>
      <c r="E14" s="16"/>
      <c r="F14" s="14"/>
    </row>
    <row r="15" spans="2:7" ht="15">
      <c r="B15" s="19" t="s">
        <v>12</v>
      </c>
      <c r="C15" s="39" t="s">
        <v>6</v>
      </c>
      <c r="D15" s="30">
        <v>2010</v>
      </c>
      <c r="E15" s="31">
        <v>2011</v>
      </c>
      <c r="F15" s="6"/>
      <c r="G15" s="3"/>
    </row>
    <row r="16" spans="2:7" ht="15">
      <c r="B16" s="20" t="s">
        <v>13</v>
      </c>
      <c r="C16" s="37">
        <v>0.085</v>
      </c>
      <c r="D16" s="35">
        <f>+D4*$C$16</f>
        <v>43775</v>
      </c>
      <c r="E16" s="36">
        <f>+E4*$C$16</f>
        <v>45526</v>
      </c>
      <c r="F16" s="12"/>
      <c r="G16" s="3"/>
    </row>
    <row r="17" spans="2:6" ht="15">
      <c r="B17" s="20" t="s">
        <v>14</v>
      </c>
      <c r="C17" s="37">
        <v>0.12</v>
      </c>
      <c r="D17" s="35">
        <f>+D4*$C$17</f>
        <v>61800</v>
      </c>
      <c r="E17" s="36">
        <f>+E4*$C$17</f>
        <v>64272</v>
      </c>
      <c r="F17" s="12"/>
    </row>
    <row r="18" spans="2:6" ht="15">
      <c r="B18" s="20" t="s">
        <v>15</v>
      </c>
      <c r="C18" s="37" t="s">
        <v>16</v>
      </c>
      <c r="D18" s="35">
        <f>+D4*2.4%</f>
        <v>12360</v>
      </c>
      <c r="E18" s="36">
        <f>+E4*2.4%</f>
        <v>12854.4</v>
      </c>
      <c r="F18" s="12"/>
    </row>
    <row r="19" spans="2:6" ht="15.75" thickBot="1">
      <c r="B19" s="21" t="s">
        <v>11</v>
      </c>
      <c r="C19" s="38"/>
      <c r="D19" s="24">
        <f>D16+D17+D18</f>
        <v>117935</v>
      </c>
      <c r="E19" s="25">
        <f>E16+E17+E18</f>
        <v>122652.4</v>
      </c>
      <c r="F19" s="14"/>
    </row>
    <row r="20" spans="2:6" ht="15.75" thickBot="1">
      <c r="B20" s="15"/>
      <c r="C20" s="26"/>
      <c r="D20" s="16"/>
      <c r="E20" s="16"/>
      <c r="F20" s="14"/>
    </row>
    <row r="21" spans="2:6" ht="15">
      <c r="B21" s="19" t="s">
        <v>17</v>
      </c>
      <c r="C21" s="29" t="s">
        <v>6</v>
      </c>
      <c r="D21" s="30">
        <v>2010</v>
      </c>
      <c r="E21" s="31">
        <v>2011</v>
      </c>
      <c r="F21" s="6"/>
    </row>
    <row r="22" spans="2:6" ht="15">
      <c r="B22" s="20" t="s">
        <v>29</v>
      </c>
      <c r="C22" s="34">
        <v>0.09</v>
      </c>
      <c r="D22" s="35">
        <f>+D4*9%</f>
        <v>46350</v>
      </c>
      <c r="E22" s="36">
        <f>+E4*9%</f>
        <v>48204</v>
      </c>
      <c r="F22" s="12"/>
    </row>
    <row r="23" spans="2:6" ht="15.75" thickBot="1">
      <c r="B23" s="40"/>
      <c r="C23" s="33"/>
      <c r="D23" s="24">
        <f>+D22</f>
        <v>46350</v>
      </c>
      <c r="E23" s="25">
        <f>+E22</f>
        <v>48204</v>
      </c>
      <c r="F23" s="16"/>
    </row>
    <row r="24" spans="2:5" ht="15.75" thickBot="1">
      <c r="B24" s="10"/>
      <c r="C24" s="28"/>
      <c r="D24" s="10"/>
      <c r="E24" s="11"/>
    </row>
    <row r="25" spans="2:5" ht="15">
      <c r="B25" s="19" t="s">
        <v>18</v>
      </c>
      <c r="C25" s="41"/>
      <c r="D25" s="30">
        <v>2010</v>
      </c>
      <c r="E25" s="31">
        <v>2011</v>
      </c>
    </row>
    <row r="26" spans="2:6" ht="15">
      <c r="B26" s="20" t="s">
        <v>19</v>
      </c>
      <c r="C26" s="42"/>
      <c r="D26" s="35">
        <v>26000</v>
      </c>
      <c r="E26" s="36">
        <f>+D26*(1+3.4%)</f>
        <v>26884</v>
      </c>
      <c r="F26" s="17"/>
    </row>
    <row r="27" spans="2:6" ht="15.75" thickBot="1">
      <c r="B27" s="21" t="s">
        <v>18</v>
      </c>
      <c r="C27" s="43"/>
      <c r="D27" s="44">
        <f>+D26</f>
        <v>26000</v>
      </c>
      <c r="E27" s="45">
        <f>+E26</f>
        <v>26884</v>
      </c>
      <c r="F27" s="18"/>
    </row>
    <row r="28" ht="15.75" thickBot="1"/>
    <row r="29" spans="1:5" ht="15">
      <c r="A29" s="10"/>
      <c r="B29" s="46"/>
      <c r="C29" s="47">
        <f>+D3</f>
        <v>2010</v>
      </c>
      <c r="D29" s="48">
        <f>+E3</f>
        <v>2011</v>
      </c>
      <c r="E29" s="11"/>
    </row>
    <row r="30" spans="1:5" ht="18" customHeight="1">
      <c r="A30" s="10"/>
      <c r="B30" s="20" t="s">
        <v>20</v>
      </c>
      <c r="C30" s="22">
        <f>+D6</f>
        <v>576500</v>
      </c>
      <c r="D30" s="23">
        <f>+E6</f>
        <v>599200</v>
      </c>
      <c r="E30" s="11"/>
    </row>
    <row r="31" spans="1:5" ht="18" customHeight="1">
      <c r="A31" s="10"/>
      <c r="B31" s="20" t="s">
        <v>21</v>
      </c>
      <c r="C31" s="22">
        <f>+D13</f>
        <v>123306.66666666666</v>
      </c>
      <c r="D31" s="23">
        <f>+E13</f>
        <v>128175.33333333331</v>
      </c>
      <c r="E31" s="11"/>
    </row>
    <row r="32" spans="1:5" ht="18" customHeight="1">
      <c r="A32" s="10"/>
      <c r="B32" s="20" t="s">
        <v>22</v>
      </c>
      <c r="C32" s="22">
        <f>+D19</f>
        <v>117935</v>
      </c>
      <c r="D32" s="23">
        <f>+E19</f>
        <v>122652.4</v>
      </c>
      <c r="E32" s="11"/>
    </row>
    <row r="33" spans="1:5" ht="18" customHeight="1">
      <c r="A33" s="10"/>
      <c r="B33" s="20" t="s">
        <v>23</v>
      </c>
      <c r="C33" s="22">
        <f>+D23</f>
        <v>46350</v>
      </c>
      <c r="D33" s="23">
        <f>+E23</f>
        <v>48204</v>
      </c>
      <c r="E33" s="11"/>
    </row>
    <row r="34" spans="1:5" ht="18" customHeight="1">
      <c r="A34" s="10"/>
      <c r="B34" s="20" t="s">
        <v>24</v>
      </c>
      <c r="C34" s="22">
        <f>+D27</f>
        <v>26000</v>
      </c>
      <c r="D34" s="23">
        <f>+E27</f>
        <v>26884</v>
      </c>
      <c r="E34" s="11"/>
    </row>
    <row r="35" spans="1:9" s="4" customFormat="1" ht="18" customHeight="1" thickBot="1">
      <c r="A35" s="15"/>
      <c r="B35" s="21" t="s">
        <v>25</v>
      </c>
      <c r="C35" s="24">
        <f>+SUM(C30:C34)</f>
        <v>890091.6666666666</v>
      </c>
      <c r="D35" s="25">
        <f>+SUM(D30:D34)</f>
        <v>925115.7333333333</v>
      </c>
      <c r="E35" s="16"/>
      <c r="I35" s="5"/>
    </row>
    <row r="36" spans="1:9" s="4" customFormat="1" ht="18" customHeight="1" thickBot="1">
      <c r="A36" s="15"/>
      <c r="B36" s="15"/>
      <c r="C36" s="27"/>
      <c r="D36" s="27"/>
      <c r="E36" s="16"/>
      <c r="I36" s="5"/>
    </row>
    <row r="37" spans="1:5" ht="18" customHeight="1">
      <c r="A37" s="10"/>
      <c r="B37" s="49"/>
      <c r="C37" s="47">
        <f>+C29</f>
        <v>2010</v>
      </c>
      <c r="D37" s="48">
        <f>+D29</f>
        <v>2011</v>
      </c>
      <c r="E37" s="11"/>
    </row>
    <row r="38" spans="1:5" ht="18" customHeight="1">
      <c r="A38" s="10"/>
      <c r="B38" s="20" t="str">
        <f>+B30</f>
        <v>(+)salario mensual</v>
      </c>
      <c r="C38" s="22">
        <f>+C30</f>
        <v>576500</v>
      </c>
      <c r="D38" s="23">
        <f>+D30</f>
        <v>599200</v>
      </c>
      <c r="E38" s="11"/>
    </row>
    <row r="39" spans="1:5" ht="18" customHeight="1">
      <c r="A39" s="10"/>
      <c r="B39" s="20" t="s">
        <v>26</v>
      </c>
      <c r="C39" s="22">
        <f>+D4*4%</f>
        <v>20600</v>
      </c>
      <c r="D39" s="23">
        <f>+E4*4%</f>
        <v>21424</v>
      </c>
      <c r="E39" s="11"/>
    </row>
    <row r="40" spans="1:5" ht="18" customHeight="1">
      <c r="A40" s="10"/>
      <c r="B40" s="20" t="s">
        <v>27</v>
      </c>
      <c r="C40" s="22">
        <f>+D4*4%</f>
        <v>20600</v>
      </c>
      <c r="D40" s="23">
        <f>+E4*4%</f>
        <v>21424</v>
      </c>
      <c r="E40" s="11"/>
    </row>
    <row r="41" spans="1:9" s="4" customFormat="1" ht="18" customHeight="1" thickBot="1">
      <c r="A41" s="15"/>
      <c r="B41" s="21" t="s">
        <v>28</v>
      </c>
      <c r="C41" s="24">
        <f>+C38-C39-C40</f>
        <v>535300</v>
      </c>
      <c r="D41" s="25">
        <f>+D38-D39-D40</f>
        <v>556352</v>
      </c>
      <c r="E41" s="16"/>
      <c r="I41" s="5"/>
    </row>
    <row r="43" ht="15">
      <c r="B43" s="1" t="s">
        <v>30</v>
      </c>
    </row>
  </sheetData>
  <mergeCells count="1">
    <mergeCell ref="B2:E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PUBLICACIONES SEMANA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PArias</dc:creator>
  <cp:keywords/>
  <dc:description/>
  <cp:lastModifiedBy>PArias</cp:lastModifiedBy>
  <dcterms:created xsi:type="dcterms:W3CDTF">2011-01-07T14:31:14Z</dcterms:created>
  <dcterms:modified xsi:type="dcterms:W3CDTF">2011-01-12T16:17:25Z</dcterms:modified>
  <cp:category/>
  <cp:version/>
  <cp:contentType/>
  <cp:contentStatus/>
</cp:coreProperties>
</file>